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<sst xmlns="http://schemas.openxmlformats.org/spreadsheetml/2006/main" count="74" uniqueCount="69">
  <si>
    <t>2019年福鼎市造林绿化计划任务表</t>
  </si>
  <si>
    <t>单位</t>
  </si>
  <si>
    <t>总任务</t>
  </si>
  <si>
    <t>植树造林</t>
  </si>
  <si>
    <t>森林
抚育
(亩)</t>
  </si>
  <si>
    <t>封山
育林
(亩)</t>
  </si>
  <si>
    <t>植树
造林
合计</t>
  </si>
  <si>
    <t>“三沿一环”森林景观</t>
  </si>
  <si>
    <t>乡村绿化</t>
  </si>
  <si>
    <t>生物防火林带(亩)</t>
  </si>
  <si>
    <t>珍贵用材树种造林(亩)</t>
  </si>
  <si>
    <t>木本油料示范基地(亩)</t>
  </si>
  <si>
    <t>林分修复
(亩)</t>
  </si>
  <si>
    <t>其它造林更新
(亩)</t>
  </si>
  <si>
    <t>其中不炼山林地清理(亩)</t>
  </si>
  <si>
    <t>小计</t>
  </si>
  <si>
    <t>沿路森林景观带(亩)</t>
  </si>
  <si>
    <t>沿江森林景观带(亩)</t>
  </si>
  <si>
    <t>沿海沙(泥)岸基干林带(亩)</t>
  </si>
  <si>
    <t>环城森林景观带(亩)</t>
  </si>
  <si>
    <t>村庄绿化(亩)</t>
  </si>
  <si>
    <t>省级森林城镇(个)</t>
  </si>
  <si>
    <t>省级森林村庄(个)</t>
  </si>
  <si>
    <t>森林村庄</t>
  </si>
  <si>
    <t>抚育</t>
  </si>
  <si>
    <t>新造</t>
  </si>
  <si>
    <t>改造</t>
  </si>
  <si>
    <t>其中红树林</t>
  </si>
  <si>
    <t>实施封育</t>
  </si>
  <si>
    <t>高铁沿线</t>
  </si>
  <si>
    <t>合计</t>
  </si>
  <si>
    <t xml:space="preserve">防火 </t>
  </si>
  <si>
    <t>珍贵</t>
  </si>
  <si>
    <t>2014防护林</t>
  </si>
  <si>
    <t>油茶</t>
  </si>
  <si>
    <t>福山
林场</t>
  </si>
  <si>
    <t>零星</t>
  </si>
  <si>
    <t>其它</t>
  </si>
  <si>
    <t>福鼎市</t>
  </si>
  <si>
    <t>白琳</t>
  </si>
  <si>
    <t>下炉\翁江</t>
  </si>
  <si>
    <t>磻溪</t>
  </si>
  <si>
    <t>仙蒲</t>
  </si>
  <si>
    <t>点头</t>
  </si>
  <si>
    <t>后梁</t>
  </si>
  <si>
    <t>龙田\观洋\江美\马洋</t>
  </si>
  <si>
    <t>店下</t>
  </si>
  <si>
    <t>岚亭</t>
  </si>
  <si>
    <t>叠石</t>
  </si>
  <si>
    <t>车头\里湾</t>
  </si>
  <si>
    <t>管阳</t>
  </si>
  <si>
    <t>楮楼</t>
  </si>
  <si>
    <t>贯岭</t>
  </si>
  <si>
    <t>透埕</t>
  </si>
  <si>
    <t>佳阳</t>
  </si>
  <si>
    <t>龙安</t>
  </si>
  <si>
    <t>前岐</t>
  </si>
  <si>
    <t>柯湾</t>
  </si>
  <si>
    <t>沙埕</t>
  </si>
  <si>
    <t>敏灶</t>
  </si>
  <si>
    <t>山前</t>
  </si>
  <si>
    <t>太姥山</t>
  </si>
  <si>
    <t>洋里\瓜园\财堡</t>
  </si>
  <si>
    <t>桐城</t>
  </si>
  <si>
    <t>丹岐\岩前\三门里</t>
  </si>
  <si>
    <t>桐山</t>
  </si>
  <si>
    <t>镇西</t>
  </si>
  <si>
    <t>硖门</t>
  </si>
  <si>
    <t>嵛山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</si>
</sst>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仿宋"/>
      <family val="3"/>
    </font>
    <font>
      <sz val="11"/>
      <name val="仿宋"/>
      <family val="3"/>
    </font>
    <font>
      <sz val="16"/>
      <name val="黑体"/>
      <family val="3"/>
    </font>
    <font>
      <sz val="10.5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 wrapText="1"/>
    </xf>
    <xf numFmtId="0" fontId="2" fillId="0" borderId="1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7"/>
  <sheetViews>
    <sheetView tabSelected="1" zoomScale="90" zoomScaleNormal="90" zoomScaleSheetLayoutView="100" workbookViewId="0" topLeftCell="A1">
      <selection activeCell="AM14" sqref="AM14"/>
    </sheetView>
  </sheetViews>
  <sheetFormatPr defaultColWidth="9.00390625" defaultRowHeight="14.25"/>
  <cols>
    <col min="1" max="1" width="7.00390625" style="1" customWidth="1"/>
    <col min="2" max="2" width="7.00390625" style="2" customWidth="1"/>
    <col min="3" max="3" width="6.25390625" style="2" customWidth="1"/>
    <col min="4" max="4" width="5.875" style="2" customWidth="1"/>
    <col min="5" max="5" width="5.25390625" style="2" customWidth="1"/>
    <col min="6" max="6" width="5.75390625" style="2" customWidth="1"/>
    <col min="7" max="8" width="5.25390625" style="2" customWidth="1"/>
    <col min="9" max="9" width="6.375" style="2" customWidth="1"/>
    <col min="10" max="10" width="6.875" style="2" customWidth="1"/>
    <col min="11" max="12" width="5.25390625" style="2" customWidth="1"/>
    <col min="13" max="13" width="5.125" style="2" customWidth="1"/>
    <col min="14" max="16" width="4.75390625" style="2" customWidth="1"/>
    <col min="17" max="17" width="5.25390625" style="2" customWidth="1"/>
    <col min="18" max="19" width="4.75390625" style="2" customWidth="1"/>
    <col min="20" max="20" width="4.875" style="2" customWidth="1"/>
    <col min="21" max="21" width="4.75390625" style="2" customWidth="1"/>
    <col min="22" max="24" width="6.00390625" style="3" customWidth="1"/>
    <col min="25" max="25" width="6.00390625" style="3" hidden="1" customWidth="1"/>
    <col min="26" max="26" width="11.00390625" style="3" hidden="1" customWidth="1"/>
    <col min="27" max="27" width="19.25390625" style="3" hidden="1" customWidth="1"/>
    <col min="28" max="28" width="6.75390625" style="3" hidden="1" customWidth="1"/>
    <col min="29" max="30" width="6.75390625" style="4" hidden="1" customWidth="1"/>
    <col min="31" max="35" width="6.75390625" style="3" hidden="1" customWidth="1"/>
    <col min="36" max="37" width="6.75390625" style="0" customWidth="1"/>
  </cols>
  <sheetData>
    <row r="1" spans="1:25" ht="21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7" ht="18" customHeight="1">
      <c r="A2" s="7" t="s">
        <v>1</v>
      </c>
      <c r="B2" s="7" t="s">
        <v>2</v>
      </c>
      <c r="C2" s="7" t="s">
        <v>3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9" t="s">
        <v>4</v>
      </c>
      <c r="W2" s="7" t="s">
        <v>5</v>
      </c>
      <c r="X2" s="15"/>
      <c r="Y2" s="21"/>
      <c r="Z2" s="22"/>
      <c r="AA2" s="22"/>
    </row>
    <row r="3" spans="1:27" ht="18" customHeight="1">
      <c r="A3" s="8"/>
      <c r="B3" s="8"/>
      <c r="C3" s="7" t="s">
        <v>6</v>
      </c>
      <c r="D3" s="7" t="s">
        <v>7</v>
      </c>
      <c r="E3" s="8"/>
      <c r="F3" s="8"/>
      <c r="G3" s="8"/>
      <c r="H3" s="8"/>
      <c r="I3" s="8"/>
      <c r="J3" s="8"/>
      <c r="K3" s="8"/>
      <c r="L3" s="8"/>
      <c r="M3" s="7" t="s">
        <v>8</v>
      </c>
      <c r="N3" s="8"/>
      <c r="O3" s="8"/>
      <c r="P3" s="7" t="s">
        <v>9</v>
      </c>
      <c r="Q3" s="7" t="s">
        <v>10</v>
      </c>
      <c r="R3" s="7" t="s">
        <v>11</v>
      </c>
      <c r="S3" s="7" t="s">
        <v>12</v>
      </c>
      <c r="T3" s="7" t="s">
        <v>13</v>
      </c>
      <c r="U3" s="7" t="s">
        <v>14</v>
      </c>
      <c r="V3" s="16"/>
      <c r="W3" s="8"/>
      <c r="X3" s="17"/>
      <c r="Y3" s="23"/>
      <c r="Z3" s="22"/>
      <c r="AA3" s="22"/>
    </row>
    <row r="4" spans="1:35" ht="30" customHeight="1">
      <c r="A4" s="8"/>
      <c r="B4" s="8"/>
      <c r="C4" s="8"/>
      <c r="D4" s="9" t="s">
        <v>15</v>
      </c>
      <c r="E4" s="10" t="s">
        <v>16</v>
      </c>
      <c r="F4" s="11"/>
      <c r="G4" s="10" t="s">
        <v>17</v>
      </c>
      <c r="H4" s="11"/>
      <c r="I4" s="10" t="s">
        <v>18</v>
      </c>
      <c r="J4" s="11"/>
      <c r="K4" s="10" t="s">
        <v>19</v>
      </c>
      <c r="L4" s="11"/>
      <c r="M4" s="7" t="s">
        <v>20</v>
      </c>
      <c r="N4" s="7" t="s">
        <v>21</v>
      </c>
      <c r="O4" s="7" t="s">
        <v>22</v>
      </c>
      <c r="P4" s="8"/>
      <c r="Q4" s="8"/>
      <c r="R4" s="8"/>
      <c r="S4" s="8"/>
      <c r="T4" s="8"/>
      <c r="U4" s="8"/>
      <c r="V4" s="16"/>
      <c r="W4" s="8"/>
      <c r="X4" s="17"/>
      <c r="Y4" s="23"/>
      <c r="Z4" s="24" t="s">
        <v>23</v>
      </c>
      <c r="AA4" s="25"/>
      <c r="AB4" s="26" t="s">
        <v>24</v>
      </c>
      <c r="AC4" s="27"/>
      <c r="AD4" s="27"/>
      <c r="AE4" s="27"/>
      <c r="AF4" s="27"/>
      <c r="AG4" s="27"/>
      <c r="AH4" s="27"/>
      <c r="AI4" s="27"/>
    </row>
    <row r="5" spans="1:35" ht="30.75" customHeight="1">
      <c r="A5" s="8"/>
      <c r="B5" s="8"/>
      <c r="C5" s="8"/>
      <c r="D5" s="12"/>
      <c r="E5" s="7" t="s">
        <v>25</v>
      </c>
      <c r="F5" s="7" t="s">
        <v>26</v>
      </c>
      <c r="G5" s="7" t="s">
        <v>25</v>
      </c>
      <c r="H5" s="7" t="s">
        <v>26</v>
      </c>
      <c r="I5" s="7" t="s">
        <v>15</v>
      </c>
      <c r="J5" s="7" t="s">
        <v>27</v>
      </c>
      <c r="K5" s="7" t="s">
        <v>25</v>
      </c>
      <c r="L5" s="7" t="s">
        <v>26</v>
      </c>
      <c r="M5" s="8"/>
      <c r="N5" s="8"/>
      <c r="O5" s="8"/>
      <c r="P5" s="8"/>
      <c r="Q5" s="8"/>
      <c r="R5" s="8"/>
      <c r="S5" s="8"/>
      <c r="T5" s="8"/>
      <c r="U5" s="8"/>
      <c r="V5" s="12"/>
      <c r="W5" s="8"/>
      <c r="X5" s="17"/>
      <c r="Y5" s="23" t="s">
        <v>28</v>
      </c>
      <c r="Z5" s="22"/>
      <c r="AA5" s="28" t="s">
        <v>29</v>
      </c>
      <c r="AB5" s="29" t="s">
        <v>30</v>
      </c>
      <c r="AC5" s="30" t="s">
        <v>31</v>
      </c>
      <c r="AD5" s="30" t="s">
        <v>32</v>
      </c>
      <c r="AE5" s="31" t="s">
        <v>33</v>
      </c>
      <c r="AF5" s="30" t="s">
        <v>34</v>
      </c>
      <c r="AG5" s="39" t="s">
        <v>35</v>
      </c>
      <c r="AH5" s="30" t="s">
        <v>36</v>
      </c>
      <c r="AI5" s="40" t="s">
        <v>37</v>
      </c>
    </row>
    <row r="6" spans="1:35" ht="18" customHeight="1">
      <c r="A6" s="13" t="s">
        <v>38</v>
      </c>
      <c r="B6" s="8">
        <f aca="true" t="shared" si="0" ref="B6:B23">C6+V6+W6</f>
        <v>49300</v>
      </c>
      <c r="C6" s="8">
        <f aca="true" t="shared" si="1" ref="C6:C23">D6+M6+Q6+T6</f>
        <v>4300</v>
      </c>
      <c r="D6" s="8">
        <f aca="true" t="shared" si="2" ref="D6:D23">F6</f>
        <v>1100</v>
      </c>
      <c r="E6" s="8">
        <f>SUM(E7:E23)</f>
        <v>0</v>
      </c>
      <c r="F6" s="8">
        <f>SUM(F7:F23)</f>
        <v>1100</v>
      </c>
      <c r="G6" s="8">
        <f aca="true" t="shared" si="3" ref="G6:X6">SUM(G7:G23)</f>
        <v>0</v>
      </c>
      <c r="H6" s="8">
        <f t="shared" si="3"/>
        <v>0</v>
      </c>
      <c r="I6" s="8">
        <f t="shared" si="3"/>
        <v>0</v>
      </c>
      <c r="J6" s="8">
        <f t="shared" si="3"/>
        <v>0</v>
      </c>
      <c r="K6" s="8">
        <f t="shared" si="3"/>
        <v>0</v>
      </c>
      <c r="L6" s="8">
        <f t="shared" si="3"/>
        <v>0</v>
      </c>
      <c r="M6" s="8">
        <f t="shared" si="3"/>
        <v>300</v>
      </c>
      <c r="N6" s="8">
        <f t="shared" si="3"/>
        <v>0</v>
      </c>
      <c r="O6" s="8">
        <f t="shared" si="3"/>
        <v>3</v>
      </c>
      <c r="P6" s="8">
        <f t="shared" si="3"/>
        <v>0</v>
      </c>
      <c r="Q6" s="8">
        <f t="shared" si="3"/>
        <v>2300</v>
      </c>
      <c r="R6" s="8">
        <f t="shared" si="3"/>
        <v>0</v>
      </c>
      <c r="S6" s="8">
        <f t="shared" si="3"/>
        <v>0</v>
      </c>
      <c r="T6" s="8">
        <f t="shared" si="3"/>
        <v>600</v>
      </c>
      <c r="U6" s="8">
        <f t="shared" si="3"/>
        <v>0</v>
      </c>
      <c r="V6" s="8">
        <f t="shared" si="3"/>
        <v>35000</v>
      </c>
      <c r="W6" s="8">
        <f>SUM(W7:W23)</f>
        <v>10000</v>
      </c>
      <c r="X6" s="18"/>
      <c r="Y6" s="23">
        <f>SUM(Y7:Y23)</f>
        <v>13283</v>
      </c>
      <c r="Z6" s="22"/>
      <c r="AA6" s="28"/>
      <c r="AB6" s="32"/>
      <c r="AC6" s="33"/>
      <c r="AD6" s="33"/>
      <c r="AE6" s="33"/>
      <c r="AF6" s="33"/>
      <c r="AG6" s="33"/>
      <c r="AH6" s="33"/>
      <c r="AI6" s="33"/>
    </row>
    <row r="7" spans="1:35" ht="18" customHeight="1">
      <c r="A7" s="14" t="s">
        <v>39</v>
      </c>
      <c r="B7" s="8">
        <f t="shared" si="0"/>
        <v>3236</v>
      </c>
      <c r="C7" s="8">
        <f t="shared" si="1"/>
        <v>36</v>
      </c>
      <c r="D7" s="8">
        <f t="shared" si="2"/>
        <v>0</v>
      </c>
      <c r="E7" s="8"/>
      <c r="F7" s="8"/>
      <c r="G7" s="8"/>
      <c r="H7" s="8"/>
      <c r="I7" s="8"/>
      <c r="J7" s="8"/>
      <c r="K7" s="8"/>
      <c r="L7" s="8"/>
      <c r="M7" s="8">
        <v>36</v>
      </c>
      <c r="N7" s="8"/>
      <c r="O7" s="8"/>
      <c r="P7" s="8"/>
      <c r="Q7" s="8"/>
      <c r="R7" s="8"/>
      <c r="S7" s="8"/>
      <c r="T7" s="8"/>
      <c r="U7" s="8"/>
      <c r="V7" s="19">
        <v>1500</v>
      </c>
      <c r="W7" s="19">
        <v>1700</v>
      </c>
      <c r="X7" s="20"/>
      <c r="Y7" s="34">
        <v>2628</v>
      </c>
      <c r="Z7" s="22"/>
      <c r="AA7" s="35" t="s">
        <v>40</v>
      </c>
      <c r="AB7" s="36">
        <f>AC7+AD7+AE7+AF7+AG7+AH7+AI7+AJ7+AK7</f>
        <v>433</v>
      </c>
      <c r="AC7" s="33">
        <v>313</v>
      </c>
      <c r="AD7" s="33"/>
      <c r="AE7" s="33">
        <v>120</v>
      </c>
      <c r="AF7" s="33"/>
      <c r="AG7" s="33"/>
      <c r="AH7" s="33"/>
      <c r="AI7" s="33"/>
    </row>
    <row r="8" spans="1:35" ht="18" customHeight="1">
      <c r="A8" s="14" t="s">
        <v>41</v>
      </c>
      <c r="B8" s="8">
        <f t="shared" si="0"/>
        <v>6170</v>
      </c>
      <c r="C8" s="8">
        <f t="shared" si="1"/>
        <v>170</v>
      </c>
      <c r="D8" s="8">
        <f t="shared" si="2"/>
        <v>0</v>
      </c>
      <c r="E8" s="8"/>
      <c r="F8" s="8"/>
      <c r="G8" s="8"/>
      <c r="H8" s="8"/>
      <c r="I8" s="8"/>
      <c r="J8" s="8"/>
      <c r="K8" s="8"/>
      <c r="L8" s="8"/>
      <c r="M8" s="8"/>
      <c r="N8" s="8"/>
      <c r="O8" s="8">
        <v>1</v>
      </c>
      <c r="P8" s="8"/>
      <c r="Q8" s="8">
        <v>170</v>
      </c>
      <c r="R8" s="8"/>
      <c r="S8" s="8"/>
      <c r="T8" s="8"/>
      <c r="U8" s="8"/>
      <c r="V8" s="19">
        <v>5000</v>
      </c>
      <c r="W8" s="19">
        <v>1000</v>
      </c>
      <c r="X8" s="20"/>
      <c r="Y8" s="34">
        <v>1258</v>
      </c>
      <c r="Z8" s="22" t="s">
        <v>42</v>
      </c>
      <c r="AA8" s="28"/>
      <c r="AB8" s="36">
        <f aca="true" t="shared" si="4" ref="AB8:AB23">AC8+AD8+AE8+AF8+AG8+AH8+AI8+AJ8+AK8</f>
        <v>3604</v>
      </c>
      <c r="AC8" s="33">
        <v>589</v>
      </c>
      <c r="AD8" s="33">
        <v>962</v>
      </c>
      <c r="AE8" s="33">
        <v>453</v>
      </c>
      <c r="AF8" s="33"/>
      <c r="AG8" s="33">
        <v>1000</v>
      </c>
      <c r="AH8" s="33">
        <v>600</v>
      </c>
      <c r="AI8" s="33"/>
    </row>
    <row r="9" spans="1:35" ht="18" customHeight="1">
      <c r="A9" s="14" t="s">
        <v>43</v>
      </c>
      <c r="B9" s="8">
        <f t="shared" si="0"/>
        <v>5290</v>
      </c>
      <c r="C9" s="8">
        <f t="shared" si="1"/>
        <v>290</v>
      </c>
      <c r="D9" s="8">
        <f t="shared" si="2"/>
        <v>0</v>
      </c>
      <c r="E9" s="8"/>
      <c r="F9" s="8"/>
      <c r="G9" s="8"/>
      <c r="H9" s="8"/>
      <c r="I9" s="8"/>
      <c r="J9" s="8"/>
      <c r="K9" s="8"/>
      <c r="L9" s="8"/>
      <c r="M9" s="8">
        <v>60</v>
      </c>
      <c r="N9" s="8"/>
      <c r="O9" s="8"/>
      <c r="P9" s="8"/>
      <c r="Q9" s="8">
        <v>230</v>
      </c>
      <c r="R9" s="8"/>
      <c r="S9" s="8"/>
      <c r="T9" s="8"/>
      <c r="U9" s="8"/>
      <c r="V9" s="19">
        <v>3200</v>
      </c>
      <c r="W9" s="19">
        <v>1800</v>
      </c>
      <c r="X9" s="20"/>
      <c r="Y9" s="34">
        <v>2127</v>
      </c>
      <c r="Z9" s="37" t="s">
        <v>44</v>
      </c>
      <c r="AA9" s="35" t="s">
        <v>45</v>
      </c>
      <c r="AB9" s="36">
        <f t="shared" si="4"/>
        <v>1899</v>
      </c>
      <c r="AC9" s="33">
        <v>508</v>
      </c>
      <c r="AD9" s="33">
        <v>822</v>
      </c>
      <c r="AE9" s="33">
        <v>569</v>
      </c>
      <c r="AF9" s="33"/>
      <c r="AG9" s="33"/>
      <c r="AH9" s="33"/>
      <c r="AI9" s="33"/>
    </row>
    <row r="10" spans="1:35" ht="18" customHeight="1">
      <c r="A10" s="14" t="s">
        <v>46</v>
      </c>
      <c r="B10" s="8">
        <f t="shared" si="0"/>
        <v>2000</v>
      </c>
      <c r="C10" s="8">
        <f t="shared" si="1"/>
        <v>0</v>
      </c>
      <c r="D10" s="8">
        <f t="shared" si="2"/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9">
        <v>2000</v>
      </c>
      <c r="W10" s="19"/>
      <c r="X10" s="20"/>
      <c r="Y10" s="34"/>
      <c r="Z10" s="22" t="s">
        <v>47</v>
      </c>
      <c r="AA10" s="28"/>
      <c r="AB10" s="36">
        <f t="shared" si="4"/>
        <v>1311</v>
      </c>
      <c r="AC10" s="33">
        <v>342</v>
      </c>
      <c r="AD10" s="33"/>
      <c r="AE10" s="33">
        <v>969</v>
      </c>
      <c r="AF10" s="33"/>
      <c r="AG10" s="33"/>
      <c r="AH10" s="33"/>
      <c r="AI10" s="33"/>
    </row>
    <row r="11" spans="1:35" ht="18" customHeight="1">
      <c r="A11" s="14" t="s">
        <v>48</v>
      </c>
      <c r="B11" s="8">
        <f t="shared" si="0"/>
        <v>3475</v>
      </c>
      <c r="C11" s="8">
        <f t="shared" si="1"/>
        <v>275</v>
      </c>
      <c r="D11" s="8">
        <f t="shared" si="2"/>
        <v>0</v>
      </c>
      <c r="E11" s="8"/>
      <c r="F11" s="8"/>
      <c r="G11" s="8"/>
      <c r="H11" s="8"/>
      <c r="I11" s="8"/>
      <c r="J11" s="8"/>
      <c r="K11" s="8"/>
      <c r="L11" s="8"/>
      <c r="M11" s="8">
        <v>25</v>
      </c>
      <c r="N11" s="8"/>
      <c r="O11" s="8"/>
      <c r="P11" s="8"/>
      <c r="Q11" s="8">
        <v>250</v>
      </c>
      <c r="R11" s="8"/>
      <c r="S11" s="8"/>
      <c r="T11" s="8"/>
      <c r="U11" s="8"/>
      <c r="V11" s="19">
        <v>2200</v>
      </c>
      <c r="W11" s="19">
        <v>1000</v>
      </c>
      <c r="X11" s="20"/>
      <c r="Y11" s="34">
        <v>1411</v>
      </c>
      <c r="Z11" s="22" t="s">
        <v>49</v>
      </c>
      <c r="AA11" s="28"/>
      <c r="AB11" s="36">
        <f t="shared" si="4"/>
        <v>880</v>
      </c>
      <c r="AC11" s="33"/>
      <c r="AD11" s="33">
        <v>378</v>
      </c>
      <c r="AE11" s="33">
        <v>142</v>
      </c>
      <c r="AF11" s="33">
        <v>360</v>
      </c>
      <c r="AG11" s="33"/>
      <c r="AH11" s="33"/>
      <c r="AI11" s="33"/>
    </row>
    <row r="12" spans="1:35" ht="18" customHeight="1">
      <c r="A12" s="14" t="s">
        <v>50</v>
      </c>
      <c r="B12" s="8">
        <f t="shared" si="0"/>
        <v>10682</v>
      </c>
      <c r="C12" s="8">
        <f t="shared" si="1"/>
        <v>1182</v>
      </c>
      <c r="D12" s="8">
        <f t="shared" si="2"/>
        <v>220</v>
      </c>
      <c r="E12" s="8"/>
      <c r="F12" s="8">
        <v>220</v>
      </c>
      <c r="G12" s="8"/>
      <c r="H12" s="8"/>
      <c r="I12" s="8"/>
      <c r="J12" s="8"/>
      <c r="K12" s="8"/>
      <c r="L12" s="8"/>
      <c r="M12" s="8">
        <v>12</v>
      </c>
      <c r="N12" s="8"/>
      <c r="O12" s="8"/>
      <c r="P12" s="8"/>
      <c r="Q12" s="8">
        <v>750</v>
      </c>
      <c r="R12" s="8"/>
      <c r="S12" s="8"/>
      <c r="T12" s="8">
        <v>200</v>
      </c>
      <c r="U12" s="8"/>
      <c r="V12" s="19">
        <v>7000</v>
      </c>
      <c r="W12" s="19">
        <v>2500</v>
      </c>
      <c r="X12" s="20"/>
      <c r="Y12" s="34">
        <v>3707</v>
      </c>
      <c r="Z12" s="22" t="s">
        <v>51</v>
      </c>
      <c r="AA12" s="28"/>
      <c r="AB12" s="36">
        <f t="shared" si="4"/>
        <v>5162</v>
      </c>
      <c r="AC12" s="33">
        <v>664</v>
      </c>
      <c r="AD12" s="33">
        <v>2095</v>
      </c>
      <c r="AE12" s="33">
        <v>2403</v>
      </c>
      <c r="AF12" s="33"/>
      <c r="AG12" s="33"/>
      <c r="AH12" s="33"/>
      <c r="AI12" s="33"/>
    </row>
    <row r="13" spans="1:35" ht="18" customHeight="1">
      <c r="A13" s="14" t="s">
        <v>52</v>
      </c>
      <c r="B13" s="8">
        <f t="shared" si="0"/>
        <v>2015</v>
      </c>
      <c r="C13" s="8">
        <f t="shared" si="1"/>
        <v>15</v>
      </c>
      <c r="D13" s="8">
        <f t="shared" si="2"/>
        <v>0</v>
      </c>
      <c r="E13" s="8"/>
      <c r="F13" s="8"/>
      <c r="G13" s="8"/>
      <c r="H13" s="8"/>
      <c r="I13" s="8"/>
      <c r="J13" s="8"/>
      <c r="K13" s="8"/>
      <c r="L13" s="8"/>
      <c r="M13" s="8">
        <v>15</v>
      </c>
      <c r="N13" s="8"/>
      <c r="O13" s="8"/>
      <c r="P13" s="8"/>
      <c r="Q13" s="8"/>
      <c r="R13" s="8"/>
      <c r="S13" s="8"/>
      <c r="T13" s="8"/>
      <c r="U13" s="8"/>
      <c r="V13" s="19">
        <v>2000</v>
      </c>
      <c r="W13" s="19"/>
      <c r="X13" s="20"/>
      <c r="Y13" s="34"/>
      <c r="Z13" s="22"/>
      <c r="AA13" s="35" t="s">
        <v>53</v>
      </c>
      <c r="AB13" s="36">
        <f t="shared" si="4"/>
        <v>851</v>
      </c>
      <c r="AC13" s="33"/>
      <c r="AD13" s="33">
        <v>319</v>
      </c>
      <c r="AE13" s="33">
        <v>532</v>
      </c>
      <c r="AF13" s="33"/>
      <c r="AG13" s="33"/>
      <c r="AH13" s="33"/>
      <c r="AI13" s="33"/>
    </row>
    <row r="14" spans="1:35" ht="18" customHeight="1">
      <c r="A14" s="14" t="s">
        <v>54</v>
      </c>
      <c r="B14" s="8">
        <f t="shared" si="0"/>
        <v>2600</v>
      </c>
      <c r="C14" s="8">
        <f t="shared" si="1"/>
        <v>100</v>
      </c>
      <c r="D14" s="8">
        <f t="shared" si="2"/>
        <v>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>
        <v>100</v>
      </c>
      <c r="R14" s="8"/>
      <c r="S14" s="8"/>
      <c r="T14" s="8"/>
      <c r="U14" s="8"/>
      <c r="V14" s="19">
        <v>1500</v>
      </c>
      <c r="W14" s="19">
        <v>1000</v>
      </c>
      <c r="X14" s="20"/>
      <c r="Y14" s="34">
        <v>1119</v>
      </c>
      <c r="Z14" s="22"/>
      <c r="AA14" s="28"/>
      <c r="AB14" s="36">
        <f t="shared" si="4"/>
        <v>678</v>
      </c>
      <c r="AC14" s="33">
        <v>66</v>
      </c>
      <c r="AD14" s="33"/>
      <c r="AE14" s="33">
        <v>612</v>
      </c>
      <c r="AF14" s="33"/>
      <c r="AG14" s="33"/>
      <c r="AH14" s="33"/>
      <c r="AI14" s="33"/>
    </row>
    <row r="15" spans="1:35" ht="18" customHeight="1">
      <c r="A15" s="14" t="s">
        <v>55</v>
      </c>
      <c r="B15" s="8">
        <f t="shared" si="0"/>
        <v>800</v>
      </c>
      <c r="C15" s="8">
        <f t="shared" si="1"/>
        <v>0</v>
      </c>
      <c r="D15" s="8">
        <f t="shared" si="2"/>
        <v>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9">
        <v>800</v>
      </c>
      <c r="W15" s="19"/>
      <c r="X15" s="20"/>
      <c r="Y15" s="34"/>
      <c r="Z15" s="22"/>
      <c r="AA15" s="28"/>
      <c r="AB15" s="36">
        <f t="shared" si="4"/>
        <v>0</v>
      </c>
      <c r="AC15" s="33"/>
      <c r="AD15" s="33"/>
      <c r="AE15" s="33"/>
      <c r="AF15" s="33"/>
      <c r="AG15" s="33"/>
      <c r="AH15" s="33"/>
      <c r="AI15" s="33"/>
    </row>
    <row r="16" spans="1:35" ht="18" customHeight="1">
      <c r="A16" s="14" t="s">
        <v>56</v>
      </c>
      <c r="B16" s="8">
        <f t="shared" si="0"/>
        <v>4212</v>
      </c>
      <c r="C16" s="8">
        <f t="shared" si="1"/>
        <v>1212</v>
      </c>
      <c r="D16" s="8">
        <f t="shared" si="2"/>
        <v>0</v>
      </c>
      <c r="E16" s="8"/>
      <c r="F16" s="8"/>
      <c r="G16" s="8"/>
      <c r="H16" s="8"/>
      <c r="I16" s="8"/>
      <c r="J16" s="8"/>
      <c r="K16" s="8"/>
      <c r="L16" s="8"/>
      <c r="M16" s="8">
        <v>12</v>
      </c>
      <c r="N16" s="8"/>
      <c r="O16" s="8"/>
      <c r="P16" s="8"/>
      <c r="Q16" s="8">
        <v>800</v>
      </c>
      <c r="R16" s="8"/>
      <c r="S16" s="8"/>
      <c r="T16" s="8">
        <v>400</v>
      </c>
      <c r="U16" s="8"/>
      <c r="V16" s="19">
        <v>3000</v>
      </c>
      <c r="W16" s="19"/>
      <c r="X16" s="20"/>
      <c r="Y16" s="34"/>
      <c r="Z16" s="22" t="s">
        <v>57</v>
      </c>
      <c r="AA16" s="28"/>
      <c r="AB16" s="36">
        <f t="shared" si="4"/>
        <v>1649</v>
      </c>
      <c r="AC16" s="33">
        <v>270</v>
      </c>
      <c r="AD16" s="33">
        <v>451</v>
      </c>
      <c r="AE16" s="33">
        <v>928</v>
      </c>
      <c r="AF16" s="33"/>
      <c r="AG16" s="33"/>
      <c r="AH16" s="33"/>
      <c r="AI16" s="33"/>
    </row>
    <row r="17" spans="1:35" ht="18" customHeight="1">
      <c r="A17" s="14" t="s">
        <v>58</v>
      </c>
      <c r="B17" s="8">
        <f t="shared" si="0"/>
        <v>1325</v>
      </c>
      <c r="C17" s="8">
        <f t="shared" si="1"/>
        <v>25</v>
      </c>
      <c r="D17" s="8">
        <f t="shared" si="2"/>
        <v>0</v>
      </c>
      <c r="E17" s="8"/>
      <c r="F17" s="8"/>
      <c r="G17" s="8"/>
      <c r="H17" s="8"/>
      <c r="I17" s="8"/>
      <c r="J17" s="8"/>
      <c r="K17" s="8"/>
      <c r="L17" s="8"/>
      <c r="M17" s="8">
        <v>25</v>
      </c>
      <c r="N17" s="8"/>
      <c r="O17" s="8"/>
      <c r="P17" s="8"/>
      <c r="Q17" s="8"/>
      <c r="R17" s="8"/>
      <c r="S17" s="8"/>
      <c r="T17" s="8"/>
      <c r="U17" s="8"/>
      <c r="V17" s="19">
        <v>1300</v>
      </c>
      <c r="W17" s="19"/>
      <c r="X17" s="20"/>
      <c r="Y17" s="34"/>
      <c r="Z17" s="22" t="s">
        <v>59</v>
      </c>
      <c r="AA17" s="28"/>
      <c r="AB17" s="36">
        <f t="shared" si="4"/>
        <v>584</v>
      </c>
      <c r="AC17" s="33"/>
      <c r="AD17" s="33"/>
      <c r="AE17" s="33">
        <v>584</v>
      </c>
      <c r="AF17" s="33"/>
      <c r="AG17" s="33"/>
      <c r="AH17" s="33"/>
      <c r="AI17" s="33"/>
    </row>
    <row r="18" spans="1:35" ht="18" customHeight="1">
      <c r="A18" s="14" t="s">
        <v>60</v>
      </c>
      <c r="B18" s="8">
        <f t="shared" si="0"/>
        <v>510</v>
      </c>
      <c r="C18" s="8">
        <f t="shared" si="1"/>
        <v>10</v>
      </c>
      <c r="D18" s="8">
        <f t="shared" si="2"/>
        <v>0</v>
      </c>
      <c r="E18" s="8"/>
      <c r="F18" s="8"/>
      <c r="G18" s="8"/>
      <c r="H18" s="8"/>
      <c r="I18" s="8"/>
      <c r="J18" s="8"/>
      <c r="K18" s="8"/>
      <c r="L18" s="8"/>
      <c r="M18" s="8">
        <v>10</v>
      </c>
      <c r="N18" s="8"/>
      <c r="O18" s="8"/>
      <c r="P18" s="8"/>
      <c r="Q18" s="8"/>
      <c r="R18" s="8"/>
      <c r="S18" s="8"/>
      <c r="T18" s="8"/>
      <c r="U18" s="8"/>
      <c r="V18" s="19">
        <v>500</v>
      </c>
      <c r="W18" s="19"/>
      <c r="X18" s="20"/>
      <c r="Y18" s="34"/>
      <c r="Z18" s="22"/>
      <c r="AA18" s="28"/>
      <c r="AB18" s="36">
        <f t="shared" si="4"/>
        <v>0</v>
      </c>
      <c r="AC18" s="33"/>
      <c r="AD18" s="33"/>
      <c r="AE18" s="33"/>
      <c r="AF18" s="33"/>
      <c r="AG18" s="33"/>
      <c r="AH18" s="33"/>
      <c r="AI18" s="33"/>
    </row>
    <row r="19" spans="1:35" ht="18" customHeight="1">
      <c r="A19" s="14" t="s">
        <v>61</v>
      </c>
      <c r="B19" s="8">
        <f t="shared" si="0"/>
        <v>3113</v>
      </c>
      <c r="C19" s="8">
        <f t="shared" si="1"/>
        <v>913</v>
      </c>
      <c r="D19" s="8">
        <f t="shared" si="2"/>
        <v>880</v>
      </c>
      <c r="E19" s="8"/>
      <c r="F19" s="8">
        <v>880</v>
      </c>
      <c r="G19" s="8"/>
      <c r="H19" s="8"/>
      <c r="I19" s="8"/>
      <c r="J19" s="8"/>
      <c r="K19" s="8"/>
      <c r="L19" s="8"/>
      <c r="M19" s="8">
        <v>33</v>
      </c>
      <c r="N19" s="8"/>
      <c r="O19" s="8">
        <v>1</v>
      </c>
      <c r="P19" s="8"/>
      <c r="Q19" s="8"/>
      <c r="R19" s="8"/>
      <c r="S19" s="8"/>
      <c r="T19" s="8"/>
      <c r="U19" s="8"/>
      <c r="V19" s="19">
        <v>2200</v>
      </c>
      <c r="W19" s="19"/>
      <c r="X19" s="20"/>
      <c r="Y19" s="34"/>
      <c r="Z19" s="22"/>
      <c r="AA19" s="35" t="s">
        <v>62</v>
      </c>
      <c r="AB19" s="36">
        <f t="shared" si="4"/>
        <v>974</v>
      </c>
      <c r="AC19" s="33">
        <v>285</v>
      </c>
      <c r="AD19" s="33"/>
      <c r="AE19" s="33">
        <v>689</v>
      </c>
      <c r="AF19" s="33"/>
      <c r="AG19" s="33"/>
      <c r="AH19" s="33"/>
      <c r="AI19" s="33"/>
    </row>
    <row r="20" spans="1:35" ht="18" customHeight="1">
      <c r="A20" s="14" t="s">
        <v>63</v>
      </c>
      <c r="B20" s="8">
        <f t="shared" si="0"/>
        <v>1240</v>
      </c>
      <c r="C20" s="8">
        <f t="shared" si="1"/>
        <v>40</v>
      </c>
      <c r="D20" s="8">
        <f t="shared" si="2"/>
        <v>0</v>
      </c>
      <c r="E20" s="8"/>
      <c r="F20" s="8"/>
      <c r="G20" s="8"/>
      <c r="H20" s="8"/>
      <c r="I20" s="8"/>
      <c r="J20" s="8"/>
      <c r="K20" s="8"/>
      <c r="L20" s="8"/>
      <c r="M20" s="8">
        <v>40</v>
      </c>
      <c r="N20" s="8"/>
      <c r="O20" s="8"/>
      <c r="P20" s="8"/>
      <c r="Q20" s="8"/>
      <c r="R20" s="8"/>
      <c r="S20" s="8"/>
      <c r="T20" s="8"/>
      <c r="U20" s="8"/>
      <c r="V20" s="19">
        <v>1200</v>
      </c>
      <c r="W20" s="19"/>
      <c r="X20" s="20"/>
      <c r="Y20" s="34"/>
      <c r="Z20" s="22"/>
      <c r="AA20" s="35" t="s">
        <v>64</v>
      </c>
      <c r="AB20" s="36">
        <f t="shared" si="4"/>
        <v>466</v>
      </c>
      <c r="AC20" s="33"/>
      <c r="AD20" s="33"/>
      <c r="AE20" s="33">
        <v>166</v>
      </c>
      <c r="AF20" s="33">
        <v>300</v>
      </c>
      <c r="AG20" s="33"/>
      <c r="AH20" s="33"/>
      <c r="AI20" s="33"/>
    </row>
    <row r="21" spans="1:35" ht="18" customHeight="1">
      <c r="A21" s="14" t="s">
        <v>65</v>
      </c>
      <c r="B21" s="8">
        <f t="shared" si="0"/>
        <v>1512</v>
      </c>
      <c r="C21" s="8">
        <f t="shared" si="1"/>
        <v>12</v>
      </c>
      <c r="D21" s="8">
        <f t="shared" si="2"/>
        <v>0</v>
      </c>
      <c r="E21" s="8"/>
      <c r="F21" s="8"/>
      <c r="G21" s="8"/>
      <c r="H21" s="8"/>
      <c r="I21" s="8"/>
      <c r="J21" s="8"/>
      <c r="K21" s="8"/>
      <c r="L21" s="8"/>
      <c r="M21" s="8">
        <v>12</v>
      </c>
      <c r="N21" s="8"/>
      <c r="O21" s="8"/>
      <c r="P21" s="8"/>
      <c r="Q21" s="8"/>
      <c r="R21" s="8"/>
      <c r="S21" s="8"/>
      <c r="T21" s="8"/>
      <c r="U21" s="8"/>
      <c r="V21" s="19">
        <v>500</v>
      </c>
      <c r="W21" s="19">
        <v>1000</v>
      </c>
      <c r="X21" s="20"/>
      <c r="Y21" s="34">
        <v>1033</v>
      </c>
      <c r="Z21" s="22"/>
      <c r="AA21" s="35" t="s">
        <v>66</v>
      </c>
      <c r="AB21" s="36">
        <f t="shared" si="4"/>
        <v>0</v>
      </c>
      <c r="AC21" s="33"/>
      <c r="AD21" s="33"/>
      <c r="AE21" s="33"/>
      <c r="AF21" s="33"/>
      <c r="AG21" s="33"/>
      <c r="AH21" s="33"/>
      <c r="AI21" s="33"/>
    </row>
    <row r="22" spans="1:35" ht="18" customHeight="1">
      <c r="A22" s="14" t="s">
        <v>67</v>
      </c>
      <c r="B22" s="8">
        <f t="shared" si="0"/>
        <v>720</v>
      </c>
      <c r="C22" s="8">
        <f t="shared" si="1"/>
        <v>20</v>
      </c>
      <c r="D22" s="8">
        <f t="shared" si="2"/>
        <v>0</v>
      </c>
      <c r="E22" s="8"/>
      <c r="F22" s="8"/>
      <c r="G22" s="8"/>
      <c r="H22" s="8"/>
      <c r="I22" s="8"/>
      <c r="J22" s="8"/>
      <c r="K22" s="8"/>
      <c r="L22" s="8"/>
      <c r="M22" s="8">
        <v>20</v>
      </c>
      <c r="N22" s="8"/>
      <c r="O22" s="8">
        <v>1</v>
      </c>
      <c r="P22" s="8"/>
      <c r="Q22" s="8"/>
      <c r="R22" s="8"/>
      <c r="S22" s="8"/>
      <c r="T22" s="8"/>
      <c r="U22" s="8"/>
      <c r="V22" s="19">
        <v>700</v>
      </c>
      <c r="W22" s="19"/>
      <c r="X22" s="20"/>
      <c r="Y22" s="34"/>
      <c r="Z22" s="22"/>
      <c r="AA22" s="28"/>
      <c r="AB22" s="36">
        <f t="shared" si="4"/>
        <v>0</v>
      </c>
      <c r="AC22" s="33"/>
      <c r="AD22" s="33"/>
      <c r="AE22" s="33"/>
      <c r="AF22" s="33"/>
      <c r="AG22" s="33"/>
      <c r="AH22" s="33"/>
      <c r="AI22" s="33"/>
    </row>
    <row r="23" spans="1:35" ht="18" customHeight="1">
      <c r="A23" s="14" t="s">
        <v>68</v>
      </c>
      <c r="B23" s="8">
        <f t="shared" si="0"/>
        <v>400</v>
      </c>
      <c r="C23" s="8">
        <f t="shared" si="1"/>
        <v>0</v>
      </c>
      <c r="D23" s="8">
        <f t="shared" si="2"/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9">
        <v>400</v>
      </c>
      <c r="W23" s="19"/>
      <c r="X23" s="20"/>
      <c r="Y23" s="34"/>
      <c r="Z23" s="22"/>
      <c r="AA23" s="28"/>
      <c r="AB23" s="36">
        <f t="shared" si="4"/>
        <v>438</v>
      </c>
      <c r="AC23" s="33">
        <v>438</v>
      </c>
      <c r="AD23" s="33"/>
      <c r="AE23" s="33"/>
      <c r="AF23" s="33"/>
      <c r="AG23" s="33"/>
      <c r="AH23" s="33"/>
      <c r="AI23" s="33"/>
    </row>
    <row r="24" spans="27:35" ht="21.75" customHeight="1">
      <c r="AA24" s="4"/>
      <c r="AB24" s="38">
        <f>AC24+AD24+AE24+AF24+AG24+AH24</f>
        <v>18929</v>
      </c>
      <c r="AC24" s="33">
        <f aca="true" t="shared" si="5" ref="AC24:AH24">SUM(AC7:AC23)</f>
        <v>3475</v>
      </c>
      <c r="AD24" s="33">
        <f t="shared" si="5"/>
        <v>5027</v>
      </c>
      <c r="AE24" s="33">
        <f t="shared" si="5"/>
        <v>8167</v>
      </c>
      <c r="AF24" s="33">
        <f t="shared" si="5"/>
        <v>660</v>
      </c>
      <c r="AG24" s="33">
        <f t="shared" si="5"/>
        <v>1000</v>
      </c>
      <c r="AH24" s="33">
        <f t="shared" si="5"/>
        <v>600</v>
      </c>
      <c r="AI24" s="33"/>
    </row>
    <row r="25" spans="27:35" ht="21.75" customHeight="1">
      <c r="AA25" s="4"/>
      <c r="AB25" s="33">
        <v>18150</v>
      </c>
      <c r="AC25" s="33"/>
      <c r="AD25" s="33"/>
      <c r="AE25" s="33"/>
      <c r="AF25" s="33"/>
      <c r="AG25" s="33"/>
      <c r="AH25" s="33"/>
      <c r="AI25" s="33"/>
    </row>
    <row r="26" spans="27:35" ht="21.75" customHeight="1">
      <c r="AA26" s="4"/>
      <c r="AB26" s="33">
        <f>AB25-AB24</f>
        <v>-779</v>
      </c>
      <c r="AC26" s="33"/>
      <c r="AD26" s="33"/>
      <c r="AE26" s="33"/>
      <c r="AF26" s="33"/>
      <c r="AG26" s="33"/>
      <c r="AH26" s="33"/>
      <c r="AI26" s="33"/>
    </row>
    <row r="27" spans="27:35" ht="21.75" customHeight="1">
      <c r="AA27" s="4"/>
      <c r="AB27" s="4"/>
      <c r="AE27" s="4"/>
      <c r="AF27" s="4"/>
      <c r="AG27" s="4"/>
      <c r="AH27" s="4"/>
      <c r="AI27" s="4"/>
    </row>
    <row r="28" ht="21.75" customHeight="1"/>
    <row r="29" ht="21.75" customHeight="1"/>
  </sheetData>
  <sheetProtection/>
  <mergeCells count="25">
    <mergeCell ref="A1:W1"/>
    <mergeCell ref="C2:U2"/>
    <mergeCell ref="D3:L3"/>
    <mergeCell ref="M3:O3"/>
    <mergeCell ref="E4:F4"/>
    <mergeCell ref="G4:H4"/>
    <mergeCell ref="I4:J4"/>
    <mergeCell ref="K4:L4"/>
    <mergeCell ref="Z4:AA4"/>
    <mergeCell ref="AB4:AI4"/>
    <mergeCell ref="A2:A5"/>
    <mergeCell ref="B2:B5"/>
    <mergeCell ref="C3:C5"/>
    <mergeCell ref="D4:D5"/>
    <mergeCell ref="M4:M5"/>
    <mergeCell ref="N4:N5"/>
    <mergeCell ref="O4:O5"/>
    <mergeCell ref="P3:P5"/>
    <mergeCell ref="Q3:Q5"/>
    <mergeCell ref="R3:R5"/>
    <mergeCell ref="S3:S5"/>
    <mergeCell ref="T3:T5"/>
    <mergeCell ref="U3:U5"/>
    <mergeCell ref="V2:V5"/>
    <mergeCell ref="W2:W5"/>
  </mergeCells>
  <printOptions/>
  <pageMargins left="0.47" right="0.39" top="0.8" bottom="0.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31" sqref="J3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2019-01-09T00:25:33Z</dcterms:created>
  <dcterms:modified xsi:type="dcterms:W3CDTF">2019-01-21T00:38:56Z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